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" sheetId="1" r:id="rId1"/>
  </sheets>
  <definedNames>
    <definedName name="_xlnm.Print_Area" localSheetId="0">'ING-RT'!$A$1:$K$35</definedName>
  </definedNames>
  <calcPr fullCalcOnLoad="1"/>
</workbook>
</file>

<file path=xl/sharedStrings.xml><?xml version="1.0" encoding="utf-8"?>
<sst xmlns="http://schemas.openxmlformats.org/spreadsheetml/2006/main" count="45" uniqueCount="43">
  <si>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2017.</t>
    </r>
  </si>
  <si>
    <t>AL 31 DE ENERO DE 2018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</si>
  <si>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</si>
  <si>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</si>
  <si>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</si>
  <si>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</si>
  <si>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</si>
  <si>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</si>
  <si>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</si>
  <si>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</si>
  <si>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</si>
  <si>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</si>
  <si>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2</t>
  </si>
  <si>
    <t>3= (1 + ó - 2)</t>
  </si>
  <si>
    <t>6= (4 - 5)</t>
  </si>
  <si>
    <t>6= (5 / 3)</t>
  </si>
  <si>
    <t>81300000</t>
  </si>
  <si>
    <t>V</t>
  </si>
  <si>
    <t>Productos</t>
  </si>
  <si>
    <t>V.I</t>
  </si>
  <si>
    <t>Productos de Tipo Corriente</t>
  </si>
  <si>
    <t>V.II</t>
  </si>
  <si>
    <t>Productos de Capital</t>
  </si>
  <si>
    <t>VI</t>
  </si>
  <si>
    <t>Aprovechamientos</t>
  </si>
  <si>
    <t>VI.I</t>
  </si>
  <si>
    <t>Aprovechamiento de Tipo Corriente</t>
  </si>
  <si>
    <t>VII</t>
  </si>
  <si>
    <t>Ingresos por Ventas de Bienes y Servicios</t>
  </si>
  <si>
    <t>VII.I</t>
  </si>
  <si>
    <t>Ingresos x Vta de bienes y Serv. de Organ. Descent</t>
  </si>
  <si>
    <t>VIII</t>
  </si>
  <si>
    <t>Participaciones y Aportaciones</t>
  </si>
  <si>
    <t>VIII.III</t>
  </si>
  <si>
    <t>Convenios</t>
  </si>
  <si>
    <t>IX</t>
  </si>
  <si>
    <t>Transfer., Asignaciones, Subsidios y Otras Ayudas</t>
  </si>
  <si>
    <t>IX.I</t>
  </si>
  <si>
    <t>Transferencias Internas y Asig. al Sector Público</t>
  </si>
  <si>
    <t>IX.II</t>
  </si>
  <si>
    <t>Transferencias al Resto del Sector Público</t>
  </si>
  <si>
    <t>TOTAL DE INGRESOS:</t>
  </si>
  <si>
    <t>ESTADO ANALÍTICO DE INGRESOS PRESUPUESTALES POR RUBRO Y TIPO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</si>
</sst>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2" fillId="0" borderId="0" xfId="61" applyNumberFormat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2" fillId="0" borderId="0" xfId="61" applyNumberFormat="1" applyAlignment="1">
      <alignment horizontal="center" vertical="center"/>
      <protection/>
    </xf>
    <xf numFmtId="49" fontId="5" fillId="0" borderId="0" xfId="61" applyNumberFormat="1" applyFont="1" applyAlignment="1">
      <alignment horizontal="center" vertical="center"/>
      <protection/>
    </xf>
    <xf numFmtId="49" fontId="5" fillId="34" borderId="0" xfId="61" applyNumberFormat="1" applyFont="1" applyFill="1" applyAlignment="1">
      <alignment horizontal="center" vertical="center"/>
      <protection/>
    </xf>
    <xf numFmtId="0" fontId="5" fillId="34" borderId="0" xfId="61" applyFont="1" applyFill="1" applyAlignment="1" quotePrefix="1">
      <alignment vertical="center"/>
      <protection/>
    </xf>
    <xf numFmtId="4" fontId="5" fillId="34" borderId="0" xfId="61" applyNumberFormat="1" applyFont="1" applyFill="1" applyAlignment="1">
      <alignment vertical="center"/>
      <protection/>
    </xf>
    <xf numFmtId="9" fontId="5" fillId="34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 quotePrefix="1">
      <alignment vertical="center"/>
      <protection/>
    </xf>
    <xf numFmtId="4" fontId="5" fillId="0" borderId="0" xfId="61" applyNumberFormat="1" applyFont="1" applyFill="1" applyAlignment="1">
      <alignment vertical="center"/>
      <protection/>
    </xf>
    <xf numFmtId="9" fontId="5" fillId="0" borderId="0" xfId="61" applyNumberFormat="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5" fillId="34" borderId="0" xfId="61" applyFont="1" applyFill="1" applyAlignment="1">
      <alignment horizontal="right" vertical="center"/>
      <protection/>
    </xf>
    <xf numFmtId="49" fontId="3" fillId="33" borderId="0" xfId="61" applyNumberFormat="1" applyFont="1" applyFill="1" applyBorder="1" applyAlignment="1">
      <alignment horizontal="center" vertical="center" wrapText="1"/>
      <protection/>
    </xf>
    <xf numFmtId="49" fontId="3" fillId="33" borderId="11" xfId="61" applyNumberFormat="1" applyFont="1" applyFill="1" applyBorder="1" applyAlignment="1">
      <alignment horizontal="center" vertical="center" wrapText="1"/>
      <protection/>
    </xf>
    <xf numFmtId="49" fontId="3" fillId="33" borderId="12" xfId="61" applyNumberFormat="1" applyFont="1" applyFill="1" applyBorder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49" fontId="3" fillId="33" borderId="13" xfId="61" applyNumberFormat="1" applyFont="1" applyFill="1" applyBorder="1" applyAlignment="1">
      <alignment horizontal="center" vertical="center" wrapText="1"/>
      <protection/>
    </xf>
    <xf numFmtId="49" fontId="3" fillId="33" borderId="14" xfId="61" applyNumberFormat="1" applyFont="1" applyFill="1" applyBorder="1" applyAlignment="1">
      <alignment horizontal="center" vertical="center" wrapText="1"/>
      <protection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2" xfId="98"/>
    <cellStyle name="Porcentaje 27" xfId="99"/>
    <cellStyle name="Porcentaje 29" xfId="100"/>
    <cellStyle name="Porcentaje 3" xfId="101"/>
    <cellStyle name="Porcentaje 30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838200</xdr:colOff>
      <xdr:row>1</xdr:row>
      <xdr:rowOff>19050</xdr:rowOff>
    </xdr:from>
    <xdr:to>
      <xdr:col>10</xdr:col>
      <xdr:colOff>838200</xdr:colOff>
      <xdr:row>4</xdr:row>
      <xdr:rowOff>104775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180975</xdr:rowOff>
    </xdr:from>
    <xdr:to>
      <xdr:col>2</xdr:col>
      <xdr:colOff>1304925</xdr:colOff>
      <xdr:row>4</xdr:row>
      <xdr:rowOff>114300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61925" y="180975"/>
          <a:ext cx="1971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M5" sqref="M5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7" width="16.7109375" style="1" customWidth="1"/>
    <col min="8" max="8" width="16.00390625" style="1" customWidth="1"/>
    <col min="9" max="9" width="17.140625" style="1" customWidth="1"/>
    <col min="10" max="10" width="15.8515625" style="1" customWidth="1"/>
    <col min="11" max="11" width="12.8515625" style="1" bestFit="1" customWidth="1"/>
    <col min="12" max="16384" width="11.421875" style="1" customWidth="1"/>
  </cols>
  <sheetData>
    <row r="1" spans="1:12" ht="15">
      <c r="A1" s="7"/>
      <c r="B1" s="8"/>
      <c r="C1" s="7"/>
      <c r="D1" s="7"/>
      <c r="E1" s="7"/>
      <c r="F1" s="7"/>
      <c r="G1" s="7"/>
      <c r="H1" s="7"/>
      <c r="I1" s="7"/>
      <c r="J1" s="7"/>
      <c r="K1" s="7"/>
      <c r="L1" s="3"/>
    </row>
    <row r="2" spans="1:12" ht="15">
      <c r="A2" s="7"/>
      <c r="B2" s="8"/>
      <c r="C2" s="7"/>
      <c r="D2" s="7"/>
      <c r="E2" s="22"/>
      <c r="F2" s="22"/>
      <c r="G2" s="7"/>
      <c r="H2" s="7"/>
      <c r="I2" s="7"/>
      <c r="J2" s="7"/>
      <c r="K2" s="7"/>
      <c r="L2" s="3"/>
    </row>
    <row r="3" spans="1:12" ht="15.75">
      <c r="A3" s="7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  <c r="L3" s="3"/>
    </row>
    <row r="4" spans="1:12" ht="15">
      <c r="A4" s="7"/>
      <c r="B4" s="29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3"/>
    </row>
    <row r="5" spans="1:12" ht="15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3"/>
    </row>
    <row r="6" spans="1:12" ht="15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3"/>
    </row>
    <row r="7" spans="1:12" ht="30" customHeight="1">
      <c r="A7" s="11"/>
      <c r="B7" s="24" t="s">
        <v>2</v>
      </c>
      <c r="C7" s="25"/>
      <c r="D7" s="26" t="s">
        <v>3</v>
      </c>
      <c r="E7" s="26" t="s">
        <v>4</v>
      </c>
      <c r="F7" s="26"/>
      <c r="G7" s="26" t="s">
        <v>5</v>
      </c>
      <c r="H7" s="26" t="s">
        <v>6</v>
      </c>
      <c r="I7" s="26" t="s">
        <v>7</v>
      </c>
      <c r="J7" s="26" t="s">
        <v>8</v>
      </c>
      <c r="K7" s="30" t="s">
        <v>9</v>
      </c>
      <c r="L7" s="3"/>
    </row>
    <row r="8" spans="1:12" ht="23.25" customHeight="1">
      <c r="A8" s="11"/>
      <c r="B8" s="24"/>
      <c r="C8" s="25"/>
      <c r="D8" s="27"/>
      <c r="E8" s="12" t="s">
        <v>10</v>
      </c>
      <c r="F8" s="12" t="s">
        <v>11</v>
      </c>
      <c r="G8" s="27"/>
      <c r="H8" s="27"/>
      <c r="I8" s="27"/>
      <c r="J8" s="27"/>
      <c r="K8" s="31"/>
      <c r="L8" s="3"/>
    </row>
    <row r="9" spans="1:12" ht="15" customHeight="1" hidden="1">
      <c r="A9" s="13"/>
      <c r="B9" s="13"/>
      <c r="C9" s="13"/>
      <c r="D9" s="14">
        <v>1</v>
      </c>
      <c r="E9" s="14" t="s">
        <v>12</v>
      </c>
      <c r="F9" s="14" t="s">
        <v>12</v>
      </c>
      <c r="G9" s="14" t="s">
        <v>13</v>
      </c>
      <c r="H9" s="14">
        <v>4</v>
      </c>
      <c r="I9" s="14">
        <v>5</v>
      </c>
      <c r="J9" s="14" t="s">
        <v>14</v>
      </c>
      <c r="K9" s="14" t="s">
        <v>15</v>
      </c>
      <c r="L9" s="3"/>
    </row>
    <row r="10" spans="1:12" ht="15" customHeight="1" hidden="1">
      <c r="A10" s="13"/>
      <c r="B10" s="13"/>
      <c r="C10" s="13"/>
      <c r="D10" s="13">
        <v>81100000</v>
      </c>
      <c r="E10" s="13" t="s">
        <v>16</v>
      </c>
      <c r="F10" s="13" t="s">
        <v>16</v>
      </c>
      <c r="G10" s="13"/>
      <c r="H10" s="13">
        <v>81400000</v>
      </c>
      <c r="I10" s="13">
        <v>81500000</v>
      </c>
      <c r="J10" s="13"/>
      <c r="K10" s="13"/>
      <c r="L10" s="3"/>
    </row>
    <row r="11" spans="1:12" ht="15">
      <c r="A11" s="7"/>
      <c r="B11" s="8"/>
      <c r="C11" s="7"/>
      <c r="D11" s="7"/>
      <c r="E11" s="7"/>
      <c r="F11" s="7"/>
      <c r="G11" s="7"/>
      <c r="H11" s="7"/>
      <c r="I11" s="7"/>
      <c r="J11" s="7"/>
      <c r="K11" s="7"/>
      <c r="L11" s="3"/>
    </row>
    <row r="12" spans="1:12" ht="15">
      <c r="A12" s="7"/>
      <c r="B12" s="15" t="s">
        <v>17</v>
      </c>
      <c r="C12" s="16" t="s">
        <v>18</v>
      </c>
      <c r="D12" s="17">
        <v>10000000</v>
      </c>
      <c r="E12" s="17">
        <v>0</v>
      </c>
      <c r="F12" s="17">
        <v>0</v>
      </c>
      <c r="G12" s="17">
        <f>D12+E12-F12</f>
        <v>10000000</v>
      </c>
      <c r="H12" s="17">
        <v>1293597.08</v>
      </c>
      <c r="I12" s="17">
        <v>1293597.08</v>
      </c>
      <c r="J12" s="17">
        <f>H12-I12</f>
        <v>0</v>
      </c>
      <c r="K12" s="18">
        <f>IF(G12&lt;&gt;0,I12/G12,0)</f>
        <v>0.12935970800000002</v>
      </c>
      <c r="L12" s="3"/>
    </row>
    <row r="13" spans="1:12" ht="15">
      <c r="A13" s="7"/>
      <c r="B13" s="14" t="s">
        <v>19</v>
      </c>
      <c r="C13" s="19" t="s">
        <v>20</v>
      </c>
      <c r="D13" s="20">
        <v>0</v>
      </c>
      <c r="E13" s="20">
        <v>0</v>
      </c>
      <c r="F13" s="20">
        <v>0</v>
      </c>
      <c r="G13" s="20">
        <f>D13+E13-F13</f>
        <v>0</v>
      </c>
      <c r="H13" s="20">
        <v>0</v>
      </c>
      <c r="I13" s="20">
        <v>0</v>
      </c>
      <c r="J13" s="20">
        <f>H13-I13</f>
        <v>0</v>
      </c>
      <c r="K13" s="21">
        <f>IF(G13&lt;&gt;0,I13/G13,0)</f>
        <v>0</v>
      </c>
      <c r="L13" s="3"/>
    </row>
    <row r="14" spans="1:12" ht="15">
      <c r="A14" s="7"/>
      <c r="B14" s="14" t="s">
        <v>21</v>
      </c>
      <c r="C14" s="19" t="s">
        <v>22</v>
      </c>
      <c r="D14" s="20">
        <v>10000000</v>
      </c>
      <c r="E14" s="20">
        <v>0</v>
      </c>
      <c r="F14" s="20">
        <v>0</v>
      </c>
      <c r="G14" s="20">
        <f>D14+E14-F14</f>
        <v>10000000</v>
      </c>
      <c r="H14" s="20">
        <v>1293597.08</v>
      </c>
      <c r="I14" s="20">
        <v>1293597.08</v>
      </c>
      <c r="J14" s="20">
        <f>H14-I14</f>
        <v>0</v>
      </c>
      <c r="K14" s="21">
        <f>IF(G14&lt;&gt;0,I14/G14,0)</f>
        <v>0.12935970800000002</v>
      </c>
      <c r="L14" s="3"/>
    </row>
    <row r="15" spans="1:12" ht="15">
      <c r="A15" s="7"/>
      <c r="B15" s="8"/>
      <c r="C15" s="7"/>
      <c r="D15" s="7"/>
      <c r="E15" s="7"/>
      <c r="F15" s="7"/>
      <c r="G15" s="7"/>
      <c r="H15" s="7"/>
      <c r="I15" s="7"/>
      <c r="J15" s="7"/>
      <c r="K15" s="7"/>
      <c r="L15" s="3"/>
    </row>
    <row r="16" spans="1:12" ht="15">
      <c r="A16" s="7"/>
      <c r="B16" s="15" t="s">
        <v>23</v>
      </c>
      <c r="C16" s="16" t="s">
        <v>24</v>
      </c>
      <c r="D16" s="17">
        <v>0</v>
      </c>
      <c r="E16" s="17">
        <v>0</v>
      </c>
      <c r="F16" s="17">
        <v>0</v>
      </c>
      <c r="G16" s="17">
        <f>D16+E16-F16</f>
        <v>0</v>
      </c>
      <c r="H16" s="17">
        <v>5216276.73</v>
      </c>
      <c r="I16" s="17">
        <v>5131969</v>
      </c>
      <c r="J16" s="17">
        <f>H16-I16</f>
        <v>84307.73000000045</v>
      </c>
      <c r="K16" s="18">
        <f>IF(G16&lt;&gt;0,I16/G16,0)</f>
        <v>0</v>
      </c>
      <c r="L16" s="3"/>
    </row>
    <row r="17" spans="1:12" ht="15">
      <c r="A17" s="7"/>
      <c r="B17" s="14" t="s">
        <v>25</v>
      </c>
      <c r="C17" s="19" t="s">
        <v>26</v>
      </c>
      <c r="D17" s="20">
        <v>0</v>
      </c>
      <c r="E17" s="20">
        <v>0</v>
      </c>
      <c r="F17" s="20">
        <v>0</v>
      </c>
      <c r="G17" s="20">
        <f>D17+E17-F17</f>
        <v>0</v>
      </c>
      <c r="H17" s="20">
        <v>5216276.73</v>
      </c>
      <c r="I17" s="20">
        <v>5131969</v>
      </c>
      <c r="J17" s="20">
        <f>H17-I17</f>
        <v>84307.73000000045</v>
      </c>
      <c r="K17" s="21">
        <f>IF(G17&lt;&gt;0,I17/G17,0)</f>
        <v>0</v>
      </c>
      <c r="L17" s="3"/>
    </row>
    <row r="18" spans="1:12" ht="15">
      <c r="A18" s="7"/>
      <c r="B18" s="8"/>
      <c r="C18" s="7"/>
      <c r="D18" s="7"/>
      <c r="E18" s="7"/>
      <c r="F18" s="7"/>
      <c r="G18" s="7"/>
      <c r="H18" s="7"/>
      <c r="I18" s="7"/>
      <c r="J18" s="7"/>
      <c r="K18" s="7"/>
      <c r="L18" s="3"/>
    </row>
    <row r="19" spans="1:12" ht="15">
      <c r="A19" s="7"/>
      <c r="B19" s="15" t="s">
        <v>27</v>
      </c>
      <c r="C19" s="16" t="s">
        <v>28</v>
      </c>
      <c r="D19" s="17">
        <v>21600000</v>
      </c>
      <c r="E19" s="17">
        <v>0</v>
      </c>
      <c r="F19" s="17">
        <v>0</v>
      </c>
      <c r="G19" s="17">
        <f>D19+E19-F19</f>
        <v>21600000</v>
      </c>
      <c r="H19" s="17">
        <v>4761468.4</v>
      </c>
      <c r="I19" s="17">
        <v>1738413.64</v>
      </c>
      <c r="J19" s="17">
        <f>H19-I19</f>
        <v>3023054.7600000007</v>
      </c>
      <c r="K19" s="18">
        <f>IF(G19&lt;&gt;0,I19/G19,0)</f>
        <v>0.08048211296296295</v>
      </c>
      <c r="L19" s="3"/>
    </row>
    <row r="20" spans="1:12" ht="15">
      <c r="A20" s="7"/>
      <c r="B20" s="14" t="s">
        <v>29</v>
      </c>
      <c r="C20" s="19" t="s">
        <v>30</v>
      </c>
      <c r="D20" s="20">
        <v>21600000</v>
      </c>
      <c r="E20" s="20">
        <v>0</v>
      </c>
      <c r="F20" s="20">
        <v>0</v>
      </c>
      <c r="G20" s="20">
        <f>D20+E20-F20</f>
        <v>21600000</v>
      </c>
      <c r="H20" s="20">
        <v>4761468.4</v>
      </c>
      <c r="I20" s="20">
        <v>1738413.64</v>
      </c>
      <c r="J20" s="20">
        <f>H20-I20</f>
        <v>3023054.7600000007</v>
      </c>
      <c r="K20" s="21">
        <f>IF(G20&lt;&gt;0,I20/G20,0)</f>
        <v>0.08048211296296295</v>
      </c>
      <c r="L20" s="3"/>
    </row>
    <row r="21" spans="1:12" ht="1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3"/>
    </row>
    <row r="22" spans="1:12" ht="15">
      <c r="A22" s="7"/>
      <c r="B22" s="15" t="s">
        <v>31</v>
      </c>
      <c r="C22" s="16" t="s">
        <v>32</v>
      </c>
      <c r="D22" s="17">
        <v>54000000</v>
      </c>
      <c r="E22" s="17">
        <v>28469000</v>
      </c>
      <c r="F22" s="17">
        <v>0</v>
      </c>
      <c r="G22" s="17">
        <f>D22+E22-F22</f>
        <v>82469000</v>
      </c>
      <c r="H22" s="17">
        <v>80324217</v>
      </c>
      <c r="I22" s="17">
        <v>80324217</v>
      </c>
      <c r="J22" s="17">
        <f>H22-I22</f>
        <v>0</v>
      </c>
      <c r="K22" s="18">
        <f>IF(G22&lt;&gt;0,I22/G22,0)</f>
        <v>0.9739928579223708</v>
      </c>
      <c r="L22" s="3"/>
    </row>
    <row r="23" spans="1:12" ht="15">
      <c r="A23" s="7"/>
      <c r="B23" s="14" t="s">
        <v>33</v>
      </c>
      <c r="C23" s="19" t="s">
        <v>34</v>
      </c>
      <c r="D23" s="20">
        <v>54000000</v>
      </c>
      <c r="E23" s="20">
        <v>28469000</v>
      </c>
      <c r="F23" s="20">
        <v>0</v>
      </c>
      <c r="G23" s="20">
        <f>D23+E23-F23</f>
        <v>82469000</v>
      </c>
      <c r="H23" s="20">
        <v>80324217</v>
      </c>
      <c r="I23" s="20">
        <v>80324217</v>
      </c>
      <c r="J23" s="20">
        <f>H23-I23</f>
        <v>0</v>
      </c>
      <c r="K23" s="21">
        <f>IF(G23&lt;&gt;0,I23/G23,0)</f>
        <v>0.9739928579223708</v>
      </c>
      <c r="L23" s="3"/>
    </row>
    <row r="24" spans="1:12" ht="15">
      <c r="A24" s="7"/>
      <c r="B24" s="8"/>
      <c r="C24" s="7"/>
      <c r="D24" s="7"/>
      <c r="E24" s="7"/>
      <c r="F24" s="7"/>
      <c r="G24" s="7"/>
      <c r="H24" s="7"/>
      <c r="I24" s="7"/>
      <c r="J24" s="7"/>
      <c r="K24" s="7"/>
      <c r="L24" s="3"/>
    </row>
    <row r="25" spans="1:12" ht="15">
      <c r="A25" s="7"/>
      <c r="B25" s="15" t="s">
        <v>35</v>
      </c>
      <c r="C25" s="16" t="s">
        <v>36</v>
      </c>
      <c r="D25" s="17">
        <v>1131017000</v>
      </c>
      <c r="E25" s="17">
        <v>4806237.52</v>
      </c>
      <c r="F25" s="17">
        <v>0</v>
      </c>
      <c r="G25" s="17">
        <f>D25+E25-F25</f>
        <v>1135823237.52</v>
      </c>
      <c r="H25" s="17">
        <v>109326979.92</v>
      </c>
      <c r="I25" s="17">
        <v>102485872.64</v>
      </c>
      <c r="J25" s="17">
        <f>H25-I25</f>
        <v>6841107.280000001</v>
      </c>
      <c r="K25" s="18">
        <f>IF(G25&lt;&gt;0,I25/G25,0)</f>
        <v>0.09023047711523458</v>
      </c>
      <c r="L25" s="3"/>
    </row>
    <row r="26" spans="1:12" ht="15">
      <c r="A26" s="7"/>
      <c r="B26" s="14" t="s">
        <v>37</v>
      </c>
      <c r="C26" s="19" t="s">
        <v>38</v>
      </c>
      <c r="D26" s="20">
        <v>510779000</v>
      </c>
      <c r="E26" s="20">
        <v>4806237.52</v>
      </c>
      <c r="F26" s="20">
        <v>0</v>
      </c>
      <c r="G26" s="20">
        <f>D26+E26-F26</f>
        <v>515585237.52</v>
      </c>
      <c r="H26" s="20">
        <v>37892511.29</v>
      </c>
      <c r="I26" s="20">
        <v>37892511.29</v>
      </c>
      <c r="J26" s="20">
        <f>H26-I26</f>
        <v>0</v>
      </c>
      <c r="K26" s="21">
        <f>IF(G26&lt;&gt;0,I26/G26,0)</f>
        <v>0.07349417425577495</v>
      </c>
      <c r="L26" s="3"/>
    </row>
    <row r="27" spans="1:12" ht="15">
      <c r="A27" s="7"/>
      <c r="B27" s="14" t="s">
        <v>39</v>
      </c>
      <c r="C27" s="19" t="s">
        <v>40</v>
      </c>
      <c r="D27" s="20">
        <v>620238000</v>
      </c>
      <c r="E27" s="20">
        <v>0</v>
      </c>
      <c r="F27" s="20">
        <v>0</v>
      </c>
      <c r="G27" s="20">
        <f>D27+E27-F27</f>
        <v>620238000</v>
      </c>
      <c r="H27" s="20">
        <v>71434468.63</v>
      </c>
      <c r="I27" s="20">
        <v>64593361.35</v>
      </c>
      <c r="J27" s="20">
        <f>H27-I27</f>
        <v>6841107.279999994</v>
      </c>
      <c r="K27" s="21">
        <f>IF(G27&lt;&gt;0,I27/G27,0)</f>
        <v>0.10414286346531493</v>
      </c>
      <c r="L27" s="3"/>
    </row>
    <row r="28" spans="1:12" ht="1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3"/>
    </row>
    <row r="29" spans="1:12" ht="15">
      <c r="A29" s="7"/>
      <c r="B29" s="23" t="s">
        <v>41</v>
      </c>
      <c r="C29" s="23"/>
      <c r="D29" s="17">
        <f>SUM(,D12,D16,D19,D22,D25)</f>
        <v>1216617000</v>
      </c>
      <c r="E29" s="17">
        <f aca="true" t="shared" si="0" ref="E29:J29">SUM(,E12,E16,E19,E22,E25)</f>
        <v>33275237.52</v>
      </c>
      <c r="F29" s="17">
        <f t="shared" si="0"/>
        <v>0</v>
      </c>
      <c r="G29" s="17">
        <f t="shared" si="0"/>
        <v>1249892237.52</v>
      </c>
      <c r="H29" s="17">
        <f t="shared" si="0"/>
        <v>200922539.13</v>
      </c>
      <c r="I29" s="17">
        <f t="shared" si="0"/>
        <v>190974069.36</v>
      </c>
      <c r="J29" s="17">
        <f t="shared" si="0"/>
        <v>9948469.770000003</v>
      </c>
      <c r="K29" s="18">
        <f>IF(G29&lt;&gt;0,I29/G29,0)</f>
        <v>0.15279242772074914</v>
      </c>
      <c r="L29" s="3"/>
    </row>
    <row r="30" spans="1:11" ht="15">
      <c r="A30" s="7"/>
      <c r="B30" s="8"/>
      <c r="C30" s="7"/>
      <c r="D30" s="7"/>
      <c r="E30" s="7"/>
      <c r="F30" s="7"/>
      <c r="G30" s="7"/>
      <c r="H30" s="7"/>
      <c r="I30" s="7"/>
      <c r="J30" s="7"/>
      <c r="K30" s="7"/>
    </row>
    <row r="31" spans="1:11" ht="10.5" customHeight="1">
      <c r="A31" s="3"/>
      <c r="B31" s="6"/>
      <c r="C31" s="3"/>
      <c r="D31" s="3"/>
      <c r="E31" s="3"/>
      <c r="F31" s="3"/>
      <c r="G31" s="3"/>
      <c r="H31" s="3"/>
      <c r="I31" s="3"/>
      <c r="J31" s="3"/>
      <c r="K31" s="3"/>
    </row>
    <row r="32" spans="1:11" ht="10.5" customHeight="1">
      <c r="A32" s="3"/>
      <c r="B32" s="9" t="s">
        <v>0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0.5" customHeight="1">
      <c r="A33" s="3"/>
      <c r="B33" s="10"/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5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</row>
  </sheetData>
  <sheetProtection/>
  <mergeCells count="11">
    <mergeCell ref="I7:I8"/>
    <mergeCell ref="B3:K3"/>
    <mergeCell ref="B4:K4"/>
    <mergeCell ref="J7:J8"/>
    <mergeCell ref="K7:K8"/>
    <mergeCell ref="B29:C29"/>
    <mergeCell ref="B7:C8"/>
    <mergeCell ref="D7:D8"/>
    <mergeCell ref="E7:F7"/>
    <mergeCell ref="G7:G8"/>
    <mergeCell ref="H7:H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2018-02-26T21:47:27Z</cp:lastPrinted>
  <dcterms:created xsi:type="dcterms:W3CDTF">2013-04-18T20:56:07Z</dcterms:created>
  <dcterms:modified xsi:type="dcterms:W3CDTF">2018-02-27T20:32:42Z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